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LIONG\Documents\PERSO\Photovoltaïque\documents d'enquête publique\ARGUMENTS\"/>
    </mc:Choice>
  </mc:AlternateContent>
  <bookViews>
    <workbookView xWindow="0" yWindow="0" windowWidth="19200" windowHeight="82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D18" i="1" s="1"/>
  <c r="D8" i="1" l="1"/>
  <c r="B8" i="1"/>
  <c r="F4" i="1"/>
  <c r="F5" i="1"/>
  <c r="F6" i="1"/>
  <c r="F3" i="1"/>
  <c r="H6" i="1"/>
  <c r="H3" i="1"/>
  <c r="H4" i="1"/>
  <c r="H5" i="1"/>
  <c r="I5" i="1" l="1"/>
  <c r="H8" i="1"/>
  <c r="H10" i="1" s="1"/>
  <c r="I4" i="1"/>
  <c r="I3" i="1"/>
  <c r="I6" i="1"/>
  <c r="F8" i="1"/>
  <c r="I8" i="1" l="1"/>
  <c r="F10" i="1"/>
  <c r="I9" i="1"/>
</calcChain>
</file>

<file path=xl/sharedStrings.xml><?xml version="1.0" encoding="utf-8"?>
<sst xmlns="http://schemas.openxmlformats.org/spreadsheetml/2006/main" count="30" uniqueCount="29">
  <si>
    <t>brebis doubles</t>
  </si>
  <si>
    <t>brebis simples</t>
  </si>
  <si>
    <t>agnelles doubles</t>
  </si>
  <si>
    <t>agnelles simples</t>
  </si>
  <si>
    <t>effectif</t>
  </si>
  <si>
    <t>mortalité actuelle</t>
  </si>
  <si>
    <t>TOTAL</t>
  </si>
  <si>
    <t>Prolificité echographique</t>
  </si>
  <si>
    <t>Nombre d'agneaux</t>
  </si>
  <si>
    <t>avec panneaux</t>
  </si>
  <si>
    <t>sans panneaux</t>
  </si>
  <si>
    <t>GAIN</t>
  </si>
  <si>
    <t>PERTE</t>
  </si>
  <si>
    <t>PERTE NET</t>
  </si>
  <si>
    <t>27132 = 238*114</t>
  </si>
  <si>
    <t>65828 = perte pour l'agriculture calculée par la CA45</t>
  </si>
  <si>
    <t>La compensation ne devrait se calculer que sur les 238 agneaux supplémentaire et non sur les 567 utilisé dans le calcul économique !</t>
  </si>
  <si>
    <t>TAUX DE PRODUCTIVITE</t>
  </si>
  <si>
    <t>34278 = 119*114 + 108*114 + AIDES PAC</t>
  </si>
  <si>
    <t>productivité numérique actuelle</t>
  </si>
  <si>
    <t>productivité numérique estimée</t>
  </si>
  <si>
    <t>mortalité estimée</t>
  </si>
  <si>
    <t>différence entre actuelle et estimée</t>
  </si>
  <si>
    <t>dont gain théorique lié aux abris sous panneaux</t>
  </si>
  <si>
    <t>non pas 567 !</t>
  </si>
  <si>
    <t>ss panneaux</t>
  </si>
  <si>
    <t>De ce fait, le calcul serait le suivant :</t>
  </si>
  <si>
    <t>108 = agneaux issus de brebis ou agnelles simples, qui ne profitent pas des abris (346-238)</t>
  </si>
  <si>
    <t>119 (238/2) = agneaux généré par les brebis et agnelles doubles, grace à l'experience dans les techniques de tonte, echo, paturage tournant. Ce chiffre pourrait potentiellemnt être doublé sur les années où les conditions climatiques sont clémentes (cf etudes paturesens)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</si>
</sst>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Fill="1" applyBorder="1"/>
    <xf numFmtId="2" fontId="0" fillId="0" borderId="1" xfId="0" applyNumberFormat="1" applyBorder="1"/>
    <xf numFmtId="0" fontId="0" fillId="4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topLeftCell="A2" workbookViewId="0">
      <selection activeCell="F24" sqref="F24:I25"/>
    </sheetView>
  </sheetViews>
  <sheetFormatPr baseColWidth="10" defaultRowHeight="14.5" x14ac:dyDescent="0.35"/>
  <cols>
    <col min="1" max="1" width="22" customWidth="1"/>
    <col min="3" max="3" width="13.54296875" customWidth="1"/>
    <col min="6" max="6" width="12.26953125" bestFit="1" customWidth="1"/>
    <col min="9" max="9" width="17.54296875" customWidth="1"/>
  </cols>
  <sheetData>
    <row r="2" spans="1:10" ht="43.5" x14ac:dyDescent="0.35">
      <c r="A2" s="1"/>
      <c r="B2" s="10" t="s">
        <v>4</v>
      </c>
      <c r="C2" s="10" t="s">
        <v>7</v>
      </c>
      <c r="D2" s="10" t="s">
        <v>8</v>
      </c>
      <c r="E2" s="10" t="s">
        <v>5</v>
      </c>
      <c r="F2" s="10" t="s">
        <v>19</v>
      </c>
      <c r="G2" s="10" t="s">
        <v>21</v>
      </c>
      <c r="H2" s="10" t="s">
        <v>20</v>
      </c>
      <c r="I2" s="10" t="s">
        <v>22</v>
      </c>
    </row>
    <row r="3" spans="1:10" x14ac:dyDescent="0.35">
      <c r="A3" s="1" t="s">
        <v>0</v>
      </c>
      <c r="B3" s="2">
        <v>700</v>
      </c>
      <c r="C3" s="3">
        <v>2</v>
      </c>
      <c r="D3" s="2">
        <v>1400</v>
      </c>
      <c r="E3" s="4">
        <v>0.25</v>
      </c>
      <c r="F3" s="2">
        <f>D3-(D3*E3)</f>
        <v>1050</v>
      </c>
      <c r="G3" s="4">
        <v>0.12</v>
      </c>
      <c r="H3" s="2">
        <f t="shared" ref="H3:H5" si="0">D3-(D3*G3)</f>
        <v>1232</v>
      </c>
      <c r="I3" s="5">
        <f>H3-F3</f>
        <v>182</v>
      </c>
      <c r="J3" s="11" t="s">
        <v>25</v>
      </c>
    </row>
    <row r="4" spans="1:10" x14ac:dyDescent="0.35">
      <c r="A4" s="1" t="s">
        <v>1</v>
      </c>
      <c r="B4" s="2">
        <v>420</v>
      </c>
      <c r="C4" s="4">
        <v>1</v>
      </c>
      <c r="D4" s="2">
        <v>420</v>
      </c>
      <c r="E4" s="4">
        <v>0.25</v>
      </c>
      <c r="F4" s="2">
        <f t="shared" ref="F4:F6" si="1">D4-(D4*E4)</f>
        <v>315</v>
      </c>
      <c r="G4" s="4">
        <v>0.1</v>
      </c>
      <c r="H4" s="2">
        <f t="shared" si="0"/>
        <v>378</v>
      </c>
      <c r="I4" s="1">
        <f t="shared" ref="I4:I6" si="2">H4-F4</f>
        <v>63</v>
      </c>
    </row>
    <row r="5" spans="1:10" x14ac:dyDescent="0.35">
      <c r="A5" s="1" t="s">
        <v>2</v>
      </c>
      <c r="B5" s="2">
        <v>100</v>
      </c>
      <c r="C5" s="4">
        <v>2</v>
      </c>
      <c r="D5" s="2">
        <v>200</v>
      </c>
      <c r="E5" s="4">
        <v>0.4</v>
      </c>
      <c r="F5" s="2">
        <f t="shared" si="1"/>
        <v>120</v>
      </c>
      <c r="G5" s="4">
        <v>0.12</v>
      </c>
      <c r="H5" s="2">
        <f t="shared" si="0"/>
        <v>176</v>
      </c>
      <c r="I5" s="5">
        <f t="shared" si="2"/>
        <v>56</v>
      </c>
      <c r="J5" s="11" t="s">
        <v>25</v>
      </c>
    </row>
    <row r="6" spans="1:10" x14ac:dyDescent="0.35">
      <c r="A6" s="1" t="s">
        <v>3</v>
      </c>
      <c r="B6" s="2">
        <v>180</v>
      </c>
      <c r="C6" s="4">
        <v>1</v>
      </c>
      <c r="D6" s="2">
        <v>180</v>
      </c>
      <c r="E6" s="4">
        <v>0.4</v>
      </c>
      <c r="F6" s="2">
        <f t="shared" si="1"/>
        <v>108</v>
      </c>
      <c r="G6" s="4">
        <v>0.15</v>
      </c>
      <c r="H6" s="2">
        <f>D6-(D6*G6)</f>
        <v>153</v>
      </c>
      <c r="I6" s="1">
        <f t="shared" si="2"/>
        <v>45</v>
      </c>
    </row>
    <row r="7" spans="1:10" x14ac:dyDescent="0.35">
      <c r="A7" s="9"/>
      <c r="B7" s="9"/>
      <c r="C7" s="9"/>
      <c r="D7" s="9"/>
      <c r="E7" s="9"/>
      <c r="F7" s="9"/>
      <c r="G7" s="9"/>
      <c r="H7" s="9"/>
      <c r="I7" s="9"/>
    </row>
    <row r="8" spans="1:10" x14ac:dyDescent="0.35">
      <c r="A8" s="1" t="s">
        <v>6</v>
      </c>
      <c r="B8" s="2">
        <f>SUM(B3:B6)</f>
        <v>1400</v>
      </c>
      <c r="C8" s="2"/>
      <c r="D8" s="2">
        <f>SUM(D3:D6)</f>
        <v>2200</v>
      </c>
      <c r="E8" s="1"/>
      <c r="F8" s="1">
        <f>SUM(F3:F6)</f>
        <v>1593</v>
      </c>
      <c r="G8" s="1"/>
      <c r="H8" s="1">
        <f>SUM(H3:H6)</f>
        <v>1939</v>
      </c>
      <c r="I8" s="7">
        <f>H8-F8</f>
        <v>346</v>
      </c>
      <c r="J8" s="11" t="s">
        <v>24</v>
      </c>
    </row>
    <row r="9" spans="1:10" x14ac:dyDescent="0.35">
      <c r="A9" s="5" t="s">
        <v>23</v>
      </c>
      <c r="B9" s="5"/>
      <c r="C9" s="5"/>
      <c r="D9" s="5"/>
      <c r="E9" s="5"/>
      <c r="F9" s="5"/>
      <c r="G9" s="5"/>
      <c r="H9" s="5"/>
      <c r="I9" s="5">
        <f>I5+I3</f>
        <v>238</v>
      </c>
      <c r="J9" s="11"/>
    </row>
    <row r="10" spans="1:10" x14ac:dyDescent="0.35">
      <c r="A10" s="12" t="s">
        <v>17</v>
      </c>
      <c r="B10" s="8"/>
      <c r="C10" s="8"/>
      <c r="D10" s="8"/>
      <c r="E10" s="1"/>
      <c r="F10" s="13">
        <f>(F8*100/B8)/100</f>
        <v>1.1378571428571429</v>
      </c>
      <c r="G10" s="1"/>
      <c r="H10" s="13">
        <f>(H8*100/B8)/100</f>
        <v>1.385</v>
      </c>
      <c r="I10" s="14"/>
    </row>
    <row r="14" spans="1:10" x14ac:dyDescent="0.35">
      <c r="A14" s="15" t="s">
        <v>16</v>
      </c>
      <c r="B14" s="15"/>
      <c r="C14" s="15"/>
      <c r="D14" s="15"/>
      <c r="E14" s="15"/>
      <c r="F14" s="15"/>
      <c r="G14" s="15"/>
      <c r="H14" s="15"/>
      <c r="I14" s="15"/>
    </row>
    <row r="15" spans="1:10" x14ac:dyDescent="0.35">
      <c r="A15" t="s">
        <v>26</v>
      </c>
    </row>
    <row r="17" spans="1:9" x14ac:dyDescent="0.35">
      <c r="A17" s="1"/>
      <c r="B17" s="6" t="s">
        <v>11</v>
      </c>
      <c r="C17" s="6" t="s">
        <v>12</v>
      </c>
      <c r="D17" s="1" t="s">
        <v>13</v>
      </c>
    </row>
    <row r="18" spans="1:9" x14ac:dyDescent="0.35">
      <c r="A18" s="1" t="s">
        <v>9</v>
      </c>
      <c r="B18" s="1">
        <f>238*114</f>
        <v>27132</v>
      </c>
      <c r="C18" s="1">
        <v>65828</v>
      </c>
      <c r="D18" s="1">
        <f>C18-B18</f>
        <v>38696</v>
      </c>
    </row>
    <row r="19" spans="1:9" ht="14.5" customHeight="1" x14ac:dyDescent="0.35">
      <c r="A19" s="1" t="s">
        <v>10</v>
      </c>
      <c r="B19" s="1">
        <f>8400+(119*114)+108*114</f>
        <v>34278</v>
      </c>
      <c r="C19" s="1">
        <v>0</v>
      </c>
      <c r="D19" s="1">
        <v>0</v>
      </c>
      <c r="F19" s="16" t="s">
        <v>28</v>
      </c>
      <c r="G19" s="16"/>
      <c r="H19" s="16"/>
      <c r="I19" s="16"/>
    </row>
    <row r="20" spans="1:9" x14ac:dyDescent="0.35">
      <c r="F20" s="16"/>
      <c r="G20" s="16"/>
      <c r="H20" s="16"/>
      <c r="I20" s="16"/>
    </row>
    <row r="21" spans="1:9" x14ac:dyDescent="0.35">
      <c r="F21" s="16"/>
      <c r="G21" s="16"/>
      <c r="H21" s="16"/>
      <c r="I21" s="16"/>
    </row>
    <row r="22" spans="1:9" x14ac:dyDescent="0.35">
      <c r="A22" t="s">
        <v>14</v>
      </c>
      <c r="F22" s="16"/>
      <c r="G22" s="16"/>
      <c r="H22" s="16"/>
      <c r="I22" s="16"/>
    </row>
    <row r="23" spans="1:9" x14ac:dyDescent="0.35">
      <c r="A23" t="s">
        <v>18</v>
      </c>
      <c r="F23" s="16"/>
      <c r="G23" s="16"/>
      <c r="H23" s="16"/>
      <c r="I23" s="16"/>
    </row>
    <row r="24" spans="1:9" x14ac:dyDescent="0.35">
      <c r="A24" t="s">
        <v>15</v>
      </c>
      <c r="F24" s="16" t="s">
        <v>27</v>
      </c>
      <c r="G24" s="16"/>
      <c r="H24" s="16"/>
      <c r="I24" s="16"/>
    </row>
    <row r="25" spans="1:9" x14ac:dyDescent="0.35">
      <c r="F25" s="16"/>
      <c r="G25" s="16"/>
      <c r="H25" s="16"/>
      <c r="I25" s="16"/>
    </row>
  </sheetData>
  <mergeCells count="4">
    <mergeCell ref="A14:I14"/>
    <mergeCell ref="A7:I7"/>
    <mergeCell ref="F24:I25"/>
    <mergeCell ref="F19:I23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MOLLION Gael</dc:creator>
  <cp:lastModifiedBy>MOLLION Gael</cp:lastModifiedBy>
  <cp:lastPrinted>2022-12-16T19:48:47Z</cp:lastPrinted>
  <dcterms:created xsi:type="dcterms:W3CDTF">2022-12-01T13:54:25Z</dcterms:created>
  <dcterms:modified xsi:type="dcterms:W3CDTF">2022-12-16T20:04:24Z</dcterms:modified>
</cp:coreProperties>
</file>